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56" windowWidth="8856" windowHeight="4116" activeTab="3"/>
  </bookViews>
  <sheets>
    <sheet name="Income" sheetId="1" r:id="rId1"/>
    <sheet name="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<sst xmlns="http://schemas.openxmlformats.org/spreadsheetml/2006/main" count="148" uniqueCount="125">
  <si>
    <t xml:space="preserve">INTERIM FINANCIAL REPORT ON CONSOLIDATED RESULTS FOR THE </t>
  </si>
  <si>
    <t>( The figures have not been audited)</t>
  </si>
  <si>
    <t>CONDENSED CONSOLIDATED INCOME STATEMENT</t>
  </si>
  <si>
    <t>Comparative</t>
  </si>
  <si>
    <t>Cumulative</t>
  </si>
  <si>
    <t>To Date</t>
  </si>
  <si>
    <t>RM '000</t>
  </si>
  <si>
    <t>Revenue</t>
  </si>
  <si>
    <t>Other Operating Income</t>
  </si>
  <si>
    <t>Finance Costs</t>
  </si>
  <si>
    <t>Profit Before Tax</t>
  </si>
  <si>
    <t>Taxation</t>
  </si>
  <si>
    <t>Profit After Tax</t>
  </si>
  <si>
    <t>Minority Interest</t>
  </si>
  <si>
    <t>Earnings Per share</t>
  </si>
  <si>
    <t xml:space="preserve"> - Basic ( Sen)</t>
  </si>
  <si>
    <t xml:space="preserve"> - Diluted ( Sen)</t>
  </si>
  <si>
    <t>Current</t>
  </si>
  <si>
    <t>Quarter</t>
  </si>
  <si>
    <t>Ended</t>
  </si>
  <si>
    <t>Net Profit /(Loss) For The Period</t>
  </si>
  <si>
    <t>Net Profit/(Loss) attributable</t>
  </si>
  <si>
    <t>to members of the company</t>
  </si>
  <si>
    <t xml:space="preserve"> </t>
  </si>
  <si>
    <t>JERASIA CAPITAL BERHAD ( 503248-A)</t>
  </si>
  <si>
    <t>CURRENT</t>
  </si>
  <si>
    <t>QUARTER</t>
  </si>
  <si>
    <t>FINANCIAL</t>
  </si>
  <si>
    <t>YEAR ENDED</t>
  </si>
  <si>
    <t>Property , plant &amp; equipment</t>
  </si>
  <si>
    <t>Long term investment</t>
  </si>
  <si>
    <t>Goodwill on consolidation</t>
  </si>
  <si>
    <t>Intangible assets</t>
  </si>
  <si>
    <t>Current Assets</t>
  </si>
  <si>
    <t xml:space="preserve">     Inventories</t>
  </si>
  <si>
    <t xml:space="preserve">     Trade and other receivables</t>
  </si>
  <si>
    <t xml:space="preserve">     Cash and bank balances</t>
  </si>
  <si>
    <t>Current Liabilities</t>
  </si>
  <si>
    <t xml:space="preserve">    Trade and other payables</t>
  </si>
  <si>
    <t xml:space="preserve">    Short term borrowings</t>
  </si>
  <si>
    <t xml:space="preserve">    Provision for taxation</t>
  </si>
  <si>
    <t>Shareholders' Fund</t>
  </si>
  <si>
    <t>Share Capital</t>
  </si>
  <si>
    <t>Long Term Liabilities</t>
  </si>
  <si>
    <t xml:space="preserve">       Deferred Taxation</t>
  </si>
  <si>
    <t>NET CURRENT ASSETS</t>
  </si>
  <si>
    <t>Financed By :</t>
  </si>
  <si>
    <t xml:space="preserve">      Subordinated Loan</t>
  </si>
  <si>
    <t>CONDENSED CONSOLIDATED STATEMENT OF CHANGES IN EQUITY</t>
  </si>
  <si>
    <t>Total</t>
  </si>
  <si>
    <t>Unappropriated</t>
  </si>
  <si>
    <t>Profits</t>
  </si>
  <si>
    <t>Share</t>
  </si>
  <si>
    <t>Capital</t>
  </si>
  <si>
    <t>Profit after tax for the period</t>
  </si>
  <si>
    <t>Retained profit</t>
  </si>
  <si>
    <t>CONDENSED CONSOLIDATED CASHFLOW STATEMENT</t>
  </si>
  <si>
    <t>Adjustment for :-</t>
  </si>
  <si>
    <t>Interest Income</t>
  </si>
  <si>
    <t>Interest Expenses</t>
  </si>
  <si>
    <t>Taxation paid</t>
  </si>
  <si>
    <t>Payment of entrance fees</t>
  </si>
  <si>
    <t>Dividend paid</t>
  </si>
  <si>
    <t>Cash and cash equivalents brought forward</t>
  </si>
  <si>
    <t>Net cash and cash equivalents carried forward</t>
  </si>
  <si>
    <t>Deposits with licensed banks</t>
  </si>
  <si>
    <t>Cash and bank balances</t>
  </si>
  <si>
    <t>Sales proceeds on disposal</t>
  </si>
  <si>
    <t>ENDED</t>
  </si>
  <si>
    <t>RM'000</t>
  </si>
  <si>
    <t>CASH FLOW FROM INVESTING ACTIVITIES</t>
  </si>
  <si>
    <t>CASH FLOW FROM FINANCING ACTIVITIES</t>
  </si>
  <si>
    <t>Operating Profit</t>
  </si>
  <si>
    <t>CASHFLOW FROM OPERATING ACTIVITIES</t>
  </si>
  <si>
    <t>Net Profit before tax</t>
  </si>
  <si>
    <t>Changes in working capital:-</t>
  </si>
  <si>
    <t>Net change in current assets</t>
  </si>
  <si>
    <t>Net change in current liabilities</t>
  </si>
  <si>
    <t>Net cash generated from/(used in) operating activities</t>
  </si>
  <si>
    <t>Purchase of property,plant &amp; equipments</t>
  </si>
  <si>
    <t>Net cash generated from/(used in) investing activities</t>
  </si>
  <si>
    <t>Bank borrowings</t>
  </si>
  <si>
    <t>Net cash generated/(used in) financing activities</t>
  </si>
  <si>
    <t>Cash and cash equivalents comprise:-</t>
  </si>
  <si>
    <t>Depreciation</t>
  </si>
  <si>
    <t>Interest Paid</t>
  </si>
  <si>
    <t>Interest Received</t>
  </si>
  <si>
    <t xml:space="preserve">  </t>
  </si>
  <si>
    <t>PERIOD</t>
  </si>
  <si>
    <t>UNAUDITED</t>
  </si>
  <si>
    <t>AUDITED</t>
  </si>
  <si>
    <t>Dividends paid</t>
  </si>
  <si>
    <t>Net(decrease)/ increase in cash and cash equivalents</t>
  </si>
  <si>
    <t>Balance as at 1 January 2004</t>
  </si>
  <si>
    <t>Gain on disposal/write off</t>
  </si>
  <si>
    <t>Operating profit before changes in working capital</t>
  </si>
  <si>
    <t>Balance as at 1 January 2005</t>
  </si>
  <si>
    <t>with the audited annual financial report for the year ended 31 December 2004</t>
  </si>
  <si>
    <t>Note : The condensed consolidated statements of changes in equity should be read in conjunction</t>
  </si>
  <si>
    <t>Remarks : The diluted Earnings Per Share are not presented in the above as the effect of</t>
  </si>
  <si>
    <t>The condensed consolidated income statements should be read in conjunction</t>
  </si>
  <si>
    <t>the assumed conversion of the warrants during the financial period is anti - dilutive.</t>
  </si>
  <si>
    <t>The Condensed Consolidated Balance Sheet should be read in conjunction</t>
  </si>
  <si>
    <t>Note : The condensed cash flow statement should be read in conjunction</t>
  </si>
  <si>
    <t>Foreign</t>
  </si>
  <si>
    <t>Exchange</t>
  </si>
  <si>
    <t>Reserve</t>
  </si>
  <si>
    <t>Net effect of exchange rate changes</t>
  </si>
  <si>
    <t>Translation difference for the period</t>
  </si>
  <si>
    <t>31/12/2004</t>
  </si>
  <si>
    <t>FOURTH QUARTER ENDED 31 DECEMBER 2005</t>
  </si>
  <si>
    <t>FOR THE QUARTER ENDED 31 DECEMBER 2005</t>
  </si>
  <si>
    <t>31/12/2005</t>
  </si>
  <si>
    <t>12 Months</t>
  </si>
  <si>
    <t>CONDENSED CONSOLIDATED BALANCE SHEET AS AT 31 DECEMBER 2005</t>
  </si>
  <si>
    <t>ended 31 DECEMBER 2005</t>
  </si>
  <si>
    <t>Balance as at 31 DECEMBER 2005</t>
  </si>
  <si>
    <t>ended 31 DECEMBER 2004</t>
  </si>
  <si>
    <t>Balance as at 31 DECEMBER  2004</t>
  </si>
  <si>
    <t>Repayment of subordinated loan</t>
  </si>
  <si>
    <t>* The net assets per share is based on the computation of total assets (including intangibles) minus</t>
  </si>
  <si>
    <t xml:space="preserve">   total liabilities divided by total number of ordinary shares in circulation</t>
  </si>
  <si>
    <t>AS AT END OF</t>
  </si>
  <si>
    <t>AS AT PRECEDING</t>
  </si>
  <si>
    <t>Net Assets Per Share (RM) *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</si>
</sst>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0.00_);[Red]\(0.00\)"/>
    <numFmt numFmtId="183" formatCode="0.00_);\(0.00\)"/>
    <numFmt numFmtId="184" formatCode="0.0_);\(0.0\)"/>
    <numFmt numFmtId="185" formatCode="0_);\(0\)"/>
    <numFmt numFmtId="186" formatCode="#,##0.0_);\(#,##0.0\)"/>
    <numFmt numFmtId="187" formatCode="#,##0.00;[Red]#,##0.00"/>
    <numFmt numFmtId="188" formatCode="#,##0.000_);\(#,##0.000\)"/>
    <numFmt numFmtId="189" formatCode="#,##0.0000_);\(#,##0.0000\)"/>
    <numFmt numFmtId="190" formatCode="_(* #,##0.0_);_(* \(#,##0.0\);_(* &quot;-&quot;_);_(@_)"/>
    <numFmt numFmtId="191" formatCode="_(* #,##0.00_);_(* \(#,##0.00\);_(* &quot;-&quot;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1" fillId="0" borderId="0" xfId="15" applyNumberFormat="1" applyFont="1" applyAlignment="1">
      <alignment/>
    </xf>
    <xf numFmtId="49" fontId="0" fillId="0" borderId="0" xfId="0" applyNumberFormat="1" applyAlignment="1">
      <alignment/>
    </xf>
    <xf numFmtId="179" fontId="0" fillId="0" borderId="0" xfId="15" applyNumberFormat="1" applyFont="1" applyAlignment="1">
      <alignment horizontal="right"/>
    </xf>
    <xf numFmtId="179" fontId="0" fillId="0" borderId="0" xfId="15" applyNumberFormat="1" applyAlignment="1">
      <alignment horizontal="right"/>
    </xf>
    <xf numFmtId="177" fontId="0" fillId="0" borderId="0" xfId="15" applyFont="1" applyAlignment="1">
      <alignment horizontal="right"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179" fontId="0" fillId="0" borderId="5" xfId="15" applyNumberFormat="1" applyFont="1" applyBorder="1" applyAlignment="1">
      <alignment/>
    </xf>
    <xf numFmtId="179" fontId="0" fillId="0" borderId="5" xfId="0" applyNumberFormat="1" applyBorder="1" applyAlignment="1">
      <alignment/>
    </xf>
    <xf numFmtId="0" fontId="4" fillId="0" borderId="0" xfId="0" applyFont="1" applyAlignment="1">
      <alignment/>
    </xf>
    <xf numFmtId="179" fontId="0" fillId="0" borderId="6" xfId="15" applyNumberFormat="1" applyBorder="1" applyAlignment="1">
      <alignment/>
    </xf>
    <xf numFmtId="179" fontId="0" fillId="0" borderId="7" xfId="15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8" xfId="0" applyBorder="1" applyAlignment="1">
      <alignment/>
    </xf>
    <xf numFmtId="179" fontId="0" fillId="0" borderId="8" xfId="15" applyNumberForma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Font="1" applyAlignment="1">
      <alignment/>
    </xf>
    <xf numFmtId="179" fontId="0" fillId="0" borderId="0" xfId="15" applyNumberFormat="1" applyBorder="1" applyAlignment="1">
      <alignment horizontal="right"/>
    </xf>
    <xf numFmtId="0" fontId="0" fillId="0" borderId="0" xfId="0" applyAlignment="1">
      <alignment horizontal="right"/>
    </xf>
    <xf numFmtId="179" fontId="0" fillId="0" borderId="5" xfId="15" applyNumberFormat="1" applyBorder="1" applyAlignment="1">
      <alignment horizontal="right"/>
    </xf>
    <xf numFmtId="177" fontId="1" fillId="0" borderId="0" xfId="15" applyFont="1" applyAlignment="1">
      <alignment/>
    </xf>
    <xf numFmtId="49" fontId="1" fillId="0" borderId="0" xfId="0" applyNumberFormat="1" applyFont="1" applyAlignment="1">
      <alignment horizontal="right"/>
    </xf>
    <xf numFmtId="179" fontId="0" fillId="0" borderId="1" xfId="15" applyNumberFormat="1" applyFont="1" applyBorder="1" applyAlignment="1">
      <alignment horizontal="right"/>
    </xf>
    <xf numFmtId="179" fontId="0" fillId="0" borderId="3" xfId="15" applyNumberFormat="1" applyFont="1" applyBorder="1" applyAlignment="1">
      <alignment/>
    </xf>
    <xf numFmtId="37" fontId="0" fillId="0" borderId="1" xfId="15" applyNumberFormat="1" applyBorder="1" applyAlignment="1">
      <alignment/>
    </xf>
    <xf numFmtId="37" fontId="0" fillId="0" borderId="0" xfId="15" applyNumberFormat="1" applyFont="1" applyAlignment="1">
      <alignment horizontal="right"/>
    </xf>
    <xf numFmtId="179" fontId="0" fillId="0" borderId="0" xfId="15" applyNumberFormat="1" applyBorder="1" applyAlignment="1">
      <alignment/>
    </xf>
    <xf numFmtId="37" fontId="0" fillId="0" borderId="0" xfId="15" applyNumberFormat="1" applyAlignment="1">
      <alignment horizontal="right"/>
    </xf>
    <xf numFmtId="37" fontId="0" fillId="0" borderId="1" xfId="15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0" xfId="15" applyNumberFormat="1" applyFill="1" applyAlignment="1">
      <alignment/>
    </xf>
    <xf numFmtId="41" fontId="0" fillId="0" borderId="0" xfId="15" applyNumberFormat="1" applyAlignment="1">
      <alignment horizontal="right"/>
    </xf>
    <xf numFmtId="41" fontId="0" fillId="0" borderId="0" xfId="15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15" applyNumberFormat="1" applyAlignment="1">
      <alignment horizontal="left"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191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8" xfId="15" applyNumberFormat="1" applyFont="1" applyBorder="1" applyAlignment="1">
      <alignment/>
    </xf>
    <xf numFmtId="179" fontId="0" fillId="0" borderId="0" xfId="15" applyNumberFormat="1" applyAlignment="1">
      <alignment/>
    </xf>
    <xf numFmtId="0" fontId="0" fillId="0" borderId="0" xfId="0" applyAlignment="1">
      <alignment/>
    </xf>
    <xf numFmtId="41" fontId="0" fillId="0" borderId="1" xfId="15" applyNumberFormat="1" applyFont="1" applyBorder="1" applyAlignment="1">
      <alignment/>
    </xf>
    <xf numFmtId="179" fontId="0" fillId="0" borderId="0" xfId="15" applyNumberFormat="1" applyBorder="1" applyAlignment="1">
      <alignment/>
    </xf>
    <xf numFmtId="49" fontId="0" fillId="0" borderId="0" xfId="15" applyNumberFormat="1" applyFont="1" applyAlignment="1">
      <alignment/>
    </xf>
    <xf numFmtId="177" fontId="0" fillId="0" borderId="0" xfId="15" applyFont="1" applyAlignment="1">
      <alignment/>
    </xf>
    <xf numFmtId="179" fontId="0" fillId="0" borderId="9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177" fontId="7" fillId="0" borderId="0" xfId="15" applyFont="1" applyAlignment="1">
      <alignment vertical="center"/>
    </xf>
    <xf numFmtId="41" fontId="0" fillId="0" borderId="6" xfId="15" applyNumberFormat="1" applyBorder="1" applyAlignment="1">
      <alignment/>
    </xf>
    <xf numFmtId="179" fontId="8" fillId="0" borderId="0" xfId="0" applyNumberFormat="1" applyFont="1" applyAlignment="1">
      <alignment/>
    </xf>
    <xf numFmtId="41" fontId="8" fillId="0" borderId="0" xfId="15" applyNumberFormat="1" applyFont="1" applyAlignment="1">
      <alignment/>
    </xf>
    <xf numFmtId="179" fontId="8" fillId="0" borderId="0" xfId="15" applyNumberFormat="1" applyFont="1" applyAlignment="1">
      <alignment/>
    </xf>
    <xf numFmtId="41" fontId="0" fillId="0" borderId="0" xfId="0" applyNumberFormat="1" applyAlignment="1">
      <alignment/>
    </xf>
    <xf numFmtId="41" fontId="0" fillId="0" borderId="1" xfId="15" applyNumberFormat="1" applyFont="1" applyFill="1" applyBorder="1" applyAlignment="1">
      <alignment/>
    </xf>
    <xf numFmtId="41" fontId="0" fillId="0" borderId="0" xfId="15" applyNumberFormat="1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0"/>
  <sheetViews>
    <sheetView workbookViewId="0" topLeftCell="A1">
      <selection activeCell="A1" sqref="A1"/>
    </sheetView>
  </sheetViews>
  <sheetFormatPr defaultColWidth="9.140625" defaultRowHeight="12.75"/>
  <cols>
    <col min="2" max="2" width="7.421875" style="0" customWidth="1"/>
    <col min="3" max="3" width="13.00390625" style="0" customWidth="1"/>
    <col min="4" max="4" width="12.7109375" style="0" customWidth="1"/>
    <col min="5" max="5" width="4.28125" style="0" customWidth="1"/>
    <col min="6" max="6" width="12.7109375" style="0" customWidth="1"/>
    <col min="7" max="7" width="4.28125" style="0" customWidth="1"/>
    <col min="8" max="8" width="12.7109375" style="0" customWidth="1"/>
    <col min="9" max="9" width="4.28125" style="0" customWidth="1"/>
    <col min="10" max="10" width="12.7109375" style="0" customWidth="1"/>
    <col min="11" max="11" width="1.7109375" style="0" customWidth="1"/>
    <col min="14" max="14" width="10.28125" style="0" bestFit="1" customWidth="1"/>
  </cols>
  <sheetData>
    <row r="3" spans="1:9" ht="17.25">
      <c r="A3" s="2" t="s">
        <v>24</v>
      </c>
      <c r="B3" s="2"/>
      <c r="C3" s="2"/>
      <c r="D3" s="2"/>
      <c r="E3" s="2"/>
      <c r="F3" s="2"/>
      <c r="G3" s="2"/>
      <c r="H3" s="2"/>
      <c r="I3" s="2"/>
    </row>
    <row r="5" spans="1:12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ht="12.75">
      <c r="A7" s="1" t="s">
        <v>1</v>
      </c>
    </row>
    <row r="11" spans="1:9" ht="15">
      <c r="A11" s="3" t="s">
        <v>2</v>
      </c>
      <c r="B11" s="3"/>
      <c r="C11" s="3"/>
      <c r="D11" s="3"/>
      <c r="E11" s="3"/>
      <c r="F11" s="3"/>
      <c r="G11" s="3"/>
      <c r="H11" s="3"/>
      <c r="I11" s="3"/>
    </row>
    <row r="12" spans="1:9" ht="15">
      <c r="A12" s="3" t="s">
        <v>111</v>
      </c>
      <c r="B12" s="3"/>
      <c r="C12" s="3"/>
      <c r="D12" s="3"/>
      <c r="E12" s="3"/>
      <c r="F12" s="3"/>
      <c r="G12" s="3"/>
      <c r="H12" s="3"/>
      <c r="I12" s="3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21" t="s">
        <v>23</v>
      </c>
    </row>
    <row r="14" spans="4:10" ht="12.75">
      <c r="D14" s="20"/>
      <c r="E14" s="20"/>
      <c r="F14" s="20"/>
      <c r="G14" s="20"/>
      <c r="H14" s="20"/>
      <c r="I14" s="20"/>
      <c r="J14" s="20" t="str">
        <f>F15</f>
        <v>Comparative</v>
      </c>
    </row>
    <row r="15" spans="4:10" ht="12.75">
      <c r="D15" s="20" t="s">
        <v>17</v>
      </c>
      <c r="E15" s="20"/>
      <c r="F15" s="20" t="s">
        <v>3</v>
      </c>
      <c r="G15" s="20"/>
      <c r="H15" s="20" t="s">
        <v>113</v>
      </c>
      <c r="I15" s="20"/>
      <c r="J15" s="20" t="str">
        <f>H15</f>
        <v>12 Months</v>
      </c>
    </row>
    <row r="16" spans="4:10" ht="12.75">
      <c r="D16" s="20" t="s">
        <v>18</v>
      </c>
      <c r="E16" s="20"/>
      <c r="F16" s="20" t="str">
        <f>D16</f>
        <v>Quarter</v>
      </c>
      <c r="G16" s="20"/>
      <c r="H16" s="20" t="s">
        <v>4</v>
      </c>
      <c r="I16" s="20"/>
      <c r="J16" s="20" t="str">
        <f>H16</f>
        <v>Cumulative</v>
      </c>
    </row>
    <row r="17" spans="4:10" ht="12.75">
      <c r="D17" s="20" t="s">
        <v>19</v>
      </c>
      <c r="E17" s="20"/>
      <c r="F17" s="20" t="str">
        <f>D17</f>
        <v>Ended</v>
      </c>
      <c r="G17" s="20"/>
      <c r="H17" s="20" t="s">
        <v>5</v>
      </c>
      <c r="I17" s="20"/>
      <c r="J17" s="20" t="str">
        <f>H17</f>
        <v>To Date</v>
      </c>
    </row>
    <row r="18" spans="4:10" ht="12.75">
      <c r="D18" s="31" t="s">
        <v>112</v>
      </c>
      <c r="E18" s="20"/>
      <c r="F18" s="31" t="s">
        <v>109</v>
      </c>
      <c r="G18" s="20"/>
      <c r="H18" s="31" t="str">
        <f>D18</f>
        <v>31/12/2005</v>
      </c>
      <c r="I18" s="20"/>
      <c r="J18" s="31" t="str">
        <f>F18</f>
        <v>31/12/2004</v>
      </c>
    </row>
    <row r="19" spans="4:10" ht="12.75">
      <c r="D19" s="20" t="s">
        <v>6</v>
      </c>
      <c r="E19" s="20"/>
      <c r="F19" s="20" t="s">
        <v>6</v>
      </c>
      <c r="G19" s="20"/>
      <c r="H19" s="20" t="s">
        <v>6</v>
      </c>
      <c r="I19" s="20"/>
      <c r="J19" s="20" t="s">
        <v>6</v>
      </c>
    </row>
    <row r="20" spans="4:10" ht="12.75">
      <c r="D20" s="20"/>
      <c r="E20" s="20"/>
      <c r="F20" s="20"/>
      <c r="G20" s="20"/>
      <c r="H20" s="20"/>
      <c r="I20" s="20"/>
      <c r="J20" s="20"/>
    </row>
    <row r="21" spans="4:10" ht="13.5" thickBot="1">
      <c r="D21" s="8"/>
      <c r="E21" s="8"/>
      <c r="F21" s="8"/>
      <c r="G21" s="8"/>
      <c r="H21" s="8"/>
      <c r="I21" s="8"/>
      <c r="J21" s="8"/>
    </row>
    <row r="22" spans="1:10" ht="13.5" thickBot="1">
      <c r="A22" s="25" t="s">
        <v>7</v>
      </c>
      <c r="B22" s="23"/>
      <c r="C22" s="23"/>
      <c r="D22" s="50">
        <v>78533</v>
      </c>
      <c r="E22" s="24"/>
      <c r="F22" s="50">
        <v>68391</v>
      </c>
      <c r="G22" s="24"/>
      <c r="H22" s="50">
        <v>268090</v>
      </c>
      <c r="I22" s="24"/>
      <c r="J22" s="50">
        <v>254359</v>
      </c>
    </row>
    <row r="23" spans="4:10" ht="12.75">
      <c r="D23" s="51"/>
      <c r="E23" s="51"/>
      <c r="F23" s="51"/>
      <c r="G23" s="51"/>
      <c r="H23" s="49"/>
      <c r="I23" s="51"/>
      <c r="J23" s="51"/>
    </row>
    <row r="24" spans="1:10" ht="12.75">
      <c r="A24" s="1" t="s">
        <v>72</v>
      </c>
      <c r="D24" s="49">
        <v>3559</v>
      </c>
      <c r="E24" s="51"/>
      <c r="F24" s="49">
        <v>1393</v>
      </c>
      <c r="G24" s="51"/>
      <c r="H24" s="49">
        <v>10963</v>
      </c>
      <c r="I24" s="51"/>
      <c r="J24" s="49">
        <v>9609</v>
      </c>
    </row>
    <row r="25" spans="4:10" ht="12.75">
      <c r="D25" s="66"/>
      <c r="E25" s="52"/>
      <c r="F25" s="52"/>
      <c r="G25" s="52"/>
      <c r="H25" s="49"/>
      <c r="I25" s="52"/>
      <c r="J25" s="49"/>
    </row>
    <row r="26" spans="1:10" ht="12.75">
      <c r="A26" t="s">
        <v>8</v>
      </c>
      <c r="D26" s="49">
        <v>498</v>
      </c>
      <c r="E26" s="51"/>
      <c r="F26" s="49">
        <v>62</v>
      </c>
      <c r="G26" s="51"/>
      <c r="H26" s="49">
        <v>641</v>
      </c>
      <c r="I26" s="51"/>
      <c r="J26" s="49">
        <v>294</v>
      </c>
    </row>
    <row r="27" spans="4:10" ht="12.75">
      <c r="D27" s="52"/>
      <c r="E27" s="52"/>
      <c r="F27" s="52"/>
      <c r="G27" s="52"/>
      <c r="H27" s="49"/>
      <c r="I27" s="52"/>
      <c r="J27" s="49"/>
    </row>
    <row r="28" spans="1:10" ht="12.75">
      <c r="A28" t="s">
        <v>9</v>
      </c>
      <c r="D28" s="49">
        <f>-(1450-1009)</f>
        <v>-441</v>
      </c>
      <c r="E28" s="51"/>
      <c r="F28" s="49">
        <v>-254</v>
      </c>
      <c r="G28" s="51"/>
      <c r="H28" s="49">
        <v>-1450</v>
      </c>
      <c r="I28" s="51"/>
      <c r="J28" s="49">
        <v>-897</v>
      </c>
    </row>
    <row r="29" spans="4:10" ht="12.75">
      <c r="D29" s="51"/>
      <c r="E29" s="51"/>
      <c r="F29" s="51"/>
      <c r="G29" s="51"/>
      <c r="H29" s="51"/>
      <c r="I29" s="51"/>
      <c r="J29" s="49"/>
    </row>
    <row r="30" spans="1:10" ht="12.75">
      <c r="A30" s="1" t="s">
        <v>10</v>
      </c>
      <c r="B30" s="1"/>
      <c r="D30" s="67">
        <f>SUM(D24+D26+D28)</f>
        <v>3616</v>
      </c>
      <c r="E30" s="51"/>
      <c r="F30" s="53">
        <f>SUM(F24+F26+F28)</f>
        <v>1201</v>
      </c>
      <c r="G30" s="51"/>
      <c r="H30" s="53">
        <f>SUM(H24+H26+H28)</f>
        <v>10154</v>
      </c>
      <c r="I30" s="51"/>
      <c r="J30" s="53">
        <f>SUM(J24+J26+J28)</f>
        <v>9006</v>
      </c>
    </row>
    <row r="31" spans="1:10" ht="12.75">
      <c r="A31" s="1"/>
      <c r="B31" s="1"/>
      <c r="D31" s="54"/>
      <c r="E31" s="51"/>
      <c r="F31" s="54"/>
      <c r="G31" s="51"/>
      <c r="H31" s="54"/>
      <c r="I31" s="51"/>
      <c r="J31" s="54"/>
    </row>
    <row r="32" spans="1:10" ht="12.75">
      <c r="A32" t="s">
        <v>11</v>
      </c>
      <c r="D32" s="49">
        <v>-1028</v>
      </c>
      <c r="E32" s="51"/>
      <c r="F32" s="49">
        <v>434</v>
      </c>
      <c r="G32" s="51"/>
      <c r="H32" s="49">
        <v>-2009</v>
      </c>
      <c r="I32" s="51"/>
      <c r="J32" s="49">
        <v>-833</v>
      </c>
    </row>
    <row r="33" spans="4:10" ht="12.75">
      <c r="D33" s="51"/>
      <c r="E33" s="51"/>
      <c r="F33" s="51"/>
      <c r="G33" s="51"/>
      <c r="H33" s="51"/>
      <c r="I33" s="51"/>
      <c r="J33" s="51"/>
    </row>
    <row r="34" spans="1:10" ht="12.75">
      <c r="A34" s="1" t="s">
        <v>12</v>
      </c>
      <c r="B34" s="1"/>
      <c r="D34" s="53">
        <f>SUM(D30+D32)</f>
        <v>2588</v>
      </c>
      <c r="E34" s="51"/>
      <c r="F34" s="53">
        <f>SUM(F30+F32)</f>
        <v>1635</v>
      </c>
      <c r="G34" s="51"/>
      <c r="H34" s="53">
        <f>SUM(H30+H32)</f>
        <v>8145</v>
      </c>
      <c r="I34" s="51"/>
      <c r="J34" s="53">
        <f>SUM(J30+J32)</f>
        <v>8173</v>
      </c>
    </row>
    <row r="35" spans="4:10" ht="12.75">
      <c r="D35" s="51"/>
      <c r="E35" s="51"/>
      <c r="F35" s="51"/>
      <c r="G35" s="51"/>
      <c r="H35" s="51"/>
      <c r="I35" s="51"/>
      <c r="J35" s="51"/>
    </row>
    <row r="36" spans="1:10" ht="12.75">
      <c r="A36" t="s">
        <v>13</v>
      </c>
      <c r="D36" s="49">
        <v>-64</v>
      </c>
      <c r="E36" s="51"/>
      <c r="F36" s="49">
        <v>-6</v>
      </c>
      <c r="G36" s="51"/>
      <c r="H36" s="49">
        <v>-64</v>
      </c>
      <c r="I36" s="51"/>
      <c r="J36" s="49">
        <v>-6</v>
      </c>
    </row>
    <row r="37" spans="4:10" ht="12.75">
      <c r="D37" s="55"/>
      <c r="E37" s="51"/>
      <c r="F37" s="55"/>
      <c r="G37" s="51"/>
      <c r="H37" s="55"/>
      <c r="I37" s="51"/>
      <c r="J37" s="55"/>
    </row>
    <row r="38" spans="4:10" ht="12.75">
      <c r="D38" s="51"/>
      <c r="E38" s="51"/>
      <c r="F38" s="51"/>
      <c r="G38" s="51"/>
      <c r="H38" s="51"/>
      <c r="I38" s="51"/>
      <c r="J38" s="51"/>
    </row>
    <row r="39" spans="1:10" ht="12.75">
      <c r="A39" s="1" t="s">
        <v>20</v>
      </c>
      <c r="B39" s="1"/>
      <c r="C39" s="1"/>
      <c r="D39" s="53">
        <f>SUM(D34+D36)</f>
        <v>2524</v>
      </c>
      <c r="E39" s="51"/>
      <c r="F39" s="53">
        <f>SUM(F34+F36)</f>
        <v>1629</v>
      </c>
      <c r="G39" s="51"/>
      <c r="H39" s="53">
        <f>SUM(H34+H36)</f>
        <v>8081</v>
      </c>
      <c r="I39" s="51"/>
      <c r="J39" s="53">
        <f>SUM(J34+J36)</f>
        <v>8167</v>
      </c>
    </row>
    <row r="40" spans="4:10" ht="12.75">
      <c r="D40" s="51"/>
      <c r="E40" s="51"/>
      <c r="F40" s="51"/>
      <c r="G40" s="51"/>
      <c r="H40" s="51"/>
      <c r="I40" s="51"/>
      <c r="J40" s="51"/>
    </row>
    <row r="41" spans="4:10" ht="12.75">
      <c r="D41" s="56"/>
      <c r="E41" s="51"/>
      <c r="F41" s="56"/>
      <c r="G41" s="51"/>
      <c r="H41" s="56"/>
      <c r="I41" s="51"/>
      <c r="J41" s="56"/>
    </row>
    <row r="42" spans="4:10" ht="12.75">
      <c r="D42" s="51"/>
      <c r="E42" s="51"/>
      <c r="F42" s="51"/>
      <c r="G42" s="51"/>
      <c r="H42" s="51"/>
      <c r="I42" s="51"/>
      <c r="J42" s="51"/>
    </row>
    <row r="43" spans="1:10" ht="12.75">
      <c r="A43" t="s">
        <v>21</v>
      </c>
      <c r="D43" s="49">
        <f>D39</f>
        <v>2524</v>
      </c>
      <c r="E43" s="51"/>
      <c r="F43" s="49">
        <f>F39</f>
        <v>1629</v>
      </c>
      <c r="G43" s="51"/>
      <c r="H43" s="49">
        <f>H39</f>
        <v>8081</v>
      </c>
      <c r="I43" s="51"/>
      <c r="J43" s="49">
        <f>J39</f>
        <v>8167</v>
      </c>
    </row>
    <row r="44" spans="1:10" ht="13.5" thickBot="1">
      <c r="A44" t="s">
        <v>22</v>
      </c>
      <c r="D44" s="57"/>
      <c r="E44" s="51"/>
      <c r="F44" s="57"/>
      <c r="G44" s="51"/>
      <c r="H44" s="57"/>
      <c r="I44" s="51"/>
      <c r="J44" s="57"/>
    </row>
    <row r="45" spans="4:10" ht="12.75">
      <c r="D45" s="51"/>
      <c r="E45" s="51"/>
      <c r="F45" s="51"/>
      <c r="G45" s="51"/>
      <c r="H45" s="51"/>
      <c r="I45" s="51"/>
      <c r="J45" s="51"/>
    </row>
    <row r="46" spans="4:10" ht="12.75">
      <c r="D46" s="51"/>
      <c r="E46" s="51"/>
      <c r="F46" s="51"/>
      <c r="G46" s="51"/>
      <c r="H46" s="51"/>
      <c r="I46" s="51"/>
      <c r="J46" s="51"/>
    </row>
    <row r="47" spans="1:10" ht="12.75">
      <c r="A47" t="s">
        <v>14</v>
      </c>
      <c r="D47" s="56" t="s">
        <v>23</v>
      </c>
      <c r="E47" s="51"/>
      <c r="F47" s="51"/>
      <c r="G47" s="51"/>
      <c r="H47" s="51"/>
      <c r="I47" s="51"/>
      <c r="J47" s="51"/>
    </row>
    <row r="48" spans="1:10" ht="12.75">
      <c r="A48" t="s">
        <v>15</v>
      </c>
      <c r="D48" s="48">
        <f>(D43/'bs'!F43)*100</f>
        <v>3.07632303829559</v>
      </c>
      <c r="E48" s="51"/>
      <c r="F48" s="48">
        <f>(F43/'bs'!F43)*100-0.005</f>
        <v>1.9804715647319797</v>
      </c>
      <c r="G48" s="51"/>
      <c r="H48" s="48">
        <f>(H43/'bs'!F43)*100</f>
        <v>9.849352802086635</v>
      </c>
      <c r="I48" s="51"/>
      <c r="J48" s="48">
        <f>(J43/'bs'!F43)*100</f>
        <v>9.954172049825708</v>
      </c>
    </row>
    <row r="49" spans="4:10" ht="12.75">
      <c r="D49" s="56" t="s">
        <v>23</v>
      </c>
      <c r="E49" s="51"/>
      <c r="F49" s="51"/>
      <c r="G49" s="51"/>
      <c r="H49" s="51"/>
      <c r="I49" s="51"/>
      <c r="J49" s="51"/>
    </row>
    <row r="50" spans="1:10" ht="12.75">
      <c r="A50" t="s">
        <v>16</v>
      </c>
      <c r="D50" s="48">
        <v>0</v>
      </c>
      <c r="E50" s="51"/>
      <c r="F50" s="48">
        <v>0</v>
      </c>
      <c r="G50" s="51"/>
      <c r="H50" s="48">
        <v>0</v>
      </c>
      <c r="I50" s="51"/>
      <c r="J50" s="48">
        <v>0</v>
      </c>
    </row>
    <row r="51" spans="4:10" ht="12.75">
      <c r="D51" s="56"/>
      <c r="E51" s="51"/>
      <c r="F51" s="56"/>
      <c r="G51" s="51"/>
      <c r="H51" s="56"/>
      <c r="I51" s="51"/>
      <c r="J51" s="56"/>
    </row>
    <row r="52" spans="1:10" ht="12.75">
      <c r="A52" s="1" t="s">
        <v>99</v>
      </c>
      <c r="B52" s="1"/>
      <c r="C52" s="1"/>
      <c r="D52" s="30"/>
      <c r="E52" s="7"/>
      <c r="F52" s="7"/>
      <c r="G52" s="7"/>
      <c r="H52" s="7"/>
      <c r="I52" s="7"/>
      <c r="J52" s="7"/>
    </row>
    <row r="53" spans="1:10" ht="12.75">
      <c r="A53" s="1" t="s">
        <v>101</v>
      </c>
      <c r="D53" s="5"/>
      <c r="E53" s="5"/>
      <c r="F53" s="5"/>
      <c r="G53" s="5"/>
      <c r="H53" s="5"/>
      <c r="I53" s="5"/>
      <c r="J53" s="5"/>
    </row>
    <row r="54" spans="1:10" ht="12.75">
      <c r="A54" s="1" t="s">
        <v>100</v>
      </c>
      <c r="B54" s="1"/>
      <c r="C54" s="1"/>
      <c r="D54" s="7"/>
      <c r="E54" s="7"/>
      <c r="F54" s="7"/>
      <c r="G54" s="7"/>
      <c r="H54" s="7"/>
      <c r="I54" s="7"/>
      <c r="J54" s="5"/>
    </row>
    <row r="55" spans="1:10" ht="12.75">
      <c r="A55" s="1" t="s">
        <v>97</v>
      </c>
      <c r="B55" s="1"/>
      <c r="C55" s="1"/>
      <c r="D55" s="7"/>
      <c r="E55" s="7"/>
      <c r="F55" s="7"/>
      <c r="G55" s="7"/>
      <c r="H55" s="7"/>
      <c r="I55" s="7"/>
      <c r="J55" s="5"/>
    </row>
    <row r="56" spans="4:10" ht="12.75">
      <c r="D56" s="5"/>
      <c r="E56" s="5"/>
      <c r="F56" s="5"/>
      <c r="G56" s="5"/>
      <c r="H56" s="5"/>
      <c r="I56" s="5"/>
      <c r="J56" s="5"/>
    </row>
    <row r="57" spans="4:10" ht="12.75">
      <c r="D57" s="5"/>
      <c r="E57" s="5"/>
      <c r="F57" s="5"/>
      <c r="G57" s="5"/>
      <c r="H57" s="5"/>
      <c r="I57" s="5"/>
      <c r="J57" s="5"/>
    </row>
    <row r="58" spans="4:10" ht="12.75">
      <c r="D58" s="5"/>
      <c r="E58" s="5"/>
      <c r="F58" s="5"/>
      <c r="G58" s="5"/>
      <c r="H58" s="5"/>
      <c r="I58" s="5"/>
      <c r="J58" s="5"/>
    </row>
    <row r="59" spans="4:10" ht="12.75">
      <c r="D59" s="5"/>
      <c r="E59" s="5"/>
      <c r="F59" s="5"/>
      <c r="G59" s="5"/>
      <c r="H59" s="5"/>
      <c r="I59" s="5"/>
      <c r="J59" s="5"/>
    </row>
    <row r="60" spans="4:10" ht="12.75">
      <c r="D60" s="5"/>
      <c r="E60" s="5"/>
      <c r="F60" s="5"/>
      <c r="G60" s="5"/>
      <c r="H60" s="5"/>
      <c r="I60" s="5"/>
      <c r="J60" s="5"/>
    </row>
  </sheetData>
  <printOptions horizontalCentered="1"/>
  <pageMargins left="0.5905511811023623" right="0.1968503937007874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6.7109375" style="0" customWidth="1"/>
    <col min="7" max="7" width="8.7109375" style="0" customWidth="1"/>
    <col min="8" max="8" width="16.7109375" style="0" customWidth="1"/>
  </cols>
  <sheetData>
    <row r="1" spans="1:5" ht="17.25">
      <c r="A1" s="2" t="str">
        <f>Income!A3</f>
        <v>JERASIA CAPITAL BERHAD ( 503248-A)</v>
      </c>
      <c r="B1" s="2"/>
      <c r="C1" s="2"/>
      <c r="D1" s="2"/>
      <c r="E1" s="2"/>
    </row>
    <row r="3" spans="1:5" ht="12.75">
      <c r="A3" s="1" t="str">
        <f>Income!A5</f>
        <v>INTERIM FINANCIAL REPORT ON CONSOLIDATED RESULTS FOR THE </v>
      </c>
      <c r="B3" s="1"/>
      <c r="C3" s="1"/>
      <c r="D3" s="1"/>
      <c r="E3" s="1"/>
    </row>
    <row r="4" spans="1:5" ht="12.75">
      <c r="A4" s="1" t="str">
        <f>Income!A6</f>
        <v>FOURTH QUARTER ENDED 31 DECEMBER 2005</v>
      </c>
      <c r="B4" s="1"/>
      <c r="C4" s="1"/>
      <c r="D4" s="1"/>
      <c r="E4" s="1"/>
    </row>
    <row r="6" ht="12.75">
      <c r="A6" s="1" t="s">
        <v>114</v>
      </c>
    </row>
    <row r="7" ht="12.75">
      <c r="A7" s="1"/>
    </row>
    <row r="8" spans="6:8" ht="12.75">
      <c r="F8" s="21" t="s">
        <v>89</v>
      </c>
      <c r="H8" s="21" t="s">
        <v>90</v>
      </c>
    </row>
    <row r="9" spans="6:8" ht="12.75">
      <c r="F9" s="21" t="s">
        <v>122</v>
      </c>
      <c r="G9" s="21"/>
      <c r="H9" s="21" t="s">
        <v>123</v>
      </c>
    </row>
    <row r="10" spans="6:8" ht="12.75">
      <c r="F10" s="21" t="s">
        <v>25</v>
      </c>
      <c r="G10" s="21"/>
      <c r="H10" s="21" t="s">
        <v>27</v>
      </c>
    </row>
    <row r="11" spans="6:8" ht="12.75">
      <c r="F11" s="21" t="s">
        <v>26</v>
      </c>
      <c r="G11" s="21"/>
      <c r="H11" s="22" t="s">
        <v>28</v>
      </c>
    </row>
    <row r="12" spans="6:8" ht="12.75">
      <c r="F12" s="39" t="str">
        <f>Income!D18</f>
        <v>31/12/2005</v>
      </c>
      <c r="G12" s="21"/>
      <c r="H12" s="39" t="s">
        <v>109</v>
      </c>
    </row>
    <row r="13" spans="6:8" ht="12.75">
      <c r="F13" s="21" t="s">
        <v>6</v>
      </c>
      <c r="G13" s="21"/>
      <c r="H13" s="21" t="s">
        <v>6</v>
      </c>
    </row>
    <row r="14" spans="6:8" ht="12.75">
      <c r="F14" s="4"/>
      <c r="G14" s="4"/>
      <c r="H14" s="4"/>
    </row>
    <row r="15" spans="1:9" ht="12.75">
      <c r="A15" s="1" t="s">
        <v>29</v>
      </c>
      <c r="B15" s="1"/>
      <c r="C15" s="1"/>
      <c r="F15" s="5">
        <v>42918</v>
      </c>
      <c r="G15" s="5"/>
      <c r="H15" s="5">
        <v>33951</v>
      </c>
      <c r="I15" s="5"/>
    </row>
    <row r="16" spans="1:9" ht="12.75">
      <c r="A16" s="1"/>
      <c r="B16" s="1"/>
      <c r="C16" s="1"/>
      <c r="F16" s="5"/>
      <c r="G16" s="5"/>
      <c r="H16" s="5"/>
      <c r="I16" s="5"/>
    </row>
    <row r="17" spans="1:9" ht="12.75">
      <c r="A17" s="1" t="s">
        <v>30</v>
      </c>
      <c r="B17" s="1"/>
      <c r="C17" s="1"/>
      <c r="F17" s="5">
        <v>0</v>
      </c>
      <c r="G17" s="5"/>
      <c r="H17" s="5">
        <v>1596</v>
      </c>
      <c r="I17" s="5"/>
    </row>
    <row r="18" spans="1:9" ht="12.75">
      <c r="A18" s="1"/>
      <c r="B18" s="1"/>
      <c r="C18" s="1"/>
      <c r="F18" s="40" t="s">
        <v>23</v>
      </c>
      <c r="G18" s="5"/>
      <c r="H18" s="5"/>
      <c r="I18" s="5"/>
    </row>
    <row r="19" spans="1:9" ht="12.75">
      <c r="A19" s="1" t="s">
        <v>31</v>
      </c>
      <c r="B19" s="1"/>
      <c r="C19" s="1"/>
      <c r="F19" s="41">
        <v>23177</v>
      </c>
      <c r="G19" s="5"/>
      <c r="H19" s="5">
        <v>23177</v>
      </c>
      <c r="I19" s="5"/>
    </row>
    <row r="20" spans="1:9" ht="12.75">
      <c r="A20" s="1"/>
      <c r="B20" s="1"/>
      <c r="C20" s="1"/>
      <c r="F20" s="41"/>
      <c r="G20" s="5"/>
      <c r="H20" s="5"/>
      <c r="I20" s="5"/>
    </row>
    <row r="21" spans="1:9" ht="12.75">
      <c r="A21" s="1" t="s">
        <v>32</v>
      </c>
      <c r="B21" s="1"/>
      <c r="C21" s="1"/>
      <c r="F21" s="41">
        <v>2344</v>
      </c>
      <c r="G21" s="5"/>
      <c r="H21" s="5">
        <v>1082</v>
      </c>
      <c r="I21" s="5"/>
    </row>
    <row r="22" spans="1:9" ht="12.75">
      <c r="A22" s="1"/>
      <c r="B22" s="1"/>
      <c r="C22" s="1"/>
      <c r="F22" s="41"/>
      <c r="G22" s="5"/>
      <c r="H22" s="5"/>
      <c r="I22" s="5"/>
    </row>
    <row r="23" spans="1:9" ht="12.75">
      <c r="A23" s="1" t="s">
        <v>33</v>
      </c>
      <c r="F23" s="5"/>
      <c r="G23" s="5"/>
      <c r="H23" s="5"/>
      <c r="I23" s="5"/>
    </row>
    <row r="24" spans="1:10" ht="12.75">
      <c r="A24" t="s">
        <v>34</v>
      </c>
      <c r="F24" s="12">
        <v>33756</v>
      </c>
      <c r="G24" s="5"/>
      <c r="H24" s="12">
        <v>26535</v>
      </c>
      <c r="I24" s="5"/>
      <c r="J24" s="47"/>
    </row>
    <row r="25" spans="1:10" ht="12.75">
      <c r="A25" t="s">
        <v>35</v>
      </c>
      <c r="F25" s="33">
        <v>41440</v>
      </c>
      <c r="G25" s="5"/>
      <c r="H25" s="13">
        <v>33205</v>
      </c>
      <c r="I25" s="5"/>
      <c r="J25" s="47"/>
    </row>
    <row r="26" spans="1:10" ht="12.75">
      <c r="A26" t="s">
        <v>36</v>
      </c>
      <c r="F26" s="13">
        <f>7306+351</f>
        <v>7657</v>
      </c>
      <c r="G26" s="5"/>
      <c r="H26" s="13">
        <v>16827</v>
      </c>
      <c r="I26" s="5"/>
      <c r="J26" s="47"/>
    </row>
    <row r="27" spans="6:9" ht="12.75">
      <c r="F27" s="14"/>
      <c r="G27" s="5"/>
      <c r="H27" s="14"/>
      <c r="I27" s="5"/>
    </row>
    <row r="28" spans="6:9" ht="12.75">
      <c r="F28" s="19">
        <f>SUM(F24:F27)</f>
        <v>82853</v>
      </c>
      <c r="G28" s="5"/>
      <c r="H28" s="14">
        <f>SUM(H24:H27)</f>
        <v>76567</v>
      </c>
      <c r="I28" s="5"/>
    </row>
    <row r="29" spans="6:9" ht="12.75">
      <c r="F29" s="5"/>
      <c r="G29" s="5"/>
      <c r="H29" s="5"/>
      <c r="I29" s="5"/>
    </row>
    <row r="30" spans="1:9" ht="12.75">
      <c r="A30" s="1" t="s">
        <v>37</v>
      </c>
      <c r="B30" s="1"/>
      <c r="F30" s="5"/>
      <c r="G30" s="5"/>
      <c r="H30" s="5"/>
      <c r="I30" s="5"/>
    </row>
    <row r="31" spans="1:9" ht="12.75">
      <c r="A31" t="s">
        <v>38</v>
      </c>
      <c r="F31" s="12">
        <v>23496</v>
      </c>
      <c r="G31" s="5"/>
      <c r="H31" s="12">
        <v>14972</v>
      </c>
      <c r="I31" s="5"/>
    </row>
    <row r="32" spans="1:9" ht="12.75">
      <c r="A32" t="s">
        <v>39</v>
      </c>
      <c r="F32" s="13">
        <v>22820</v>
      </c>
      <c r="G32" s="5"/>
      <c r="H32" s="13">
        <v>19119</v>
      </c>
      <c r="I32" s="5"/>
    </row>
    <row r="33" spans="1:9" ht="12.75">
      <c r="A33" t="s">
        <v>40</v>
      </c>
      <c r="F33" s="13">
        <f>(24-10-1)</f>
        <v>13</v>
      </c>
      <c r="G33" s="5"/>
      <c r="H33" s="13">
        <v>240</v>
      </c>
      <c r="I33" s="5"/>
    </row>
    <row r="34" spans="6:9" ht="12.75">
      <c r="F34" s="13"/>
      <c r="G34" s="5"/>
      <c r="H34" s="14"/>
      <c r="I34" s="5"/>
    </row>
    <row r="35" spans="6:9" ht="12.75">
      <c r="F35" s="19">
        <f>SUM(F31:F34)</f>
        <v>46329</v>
      </c>
      <c r="G35" s="5"/>
      <c r="H35" s="14">
        <f>SUM(H31:H34)</f>
        <v>34331</v>
      </c>
      <c r="I35" s="5"/>
    </row>
    <row r="36" spans="6:9" ht="12.75">
      <c r="F36" s="5"/>
      <c r="G36" s="5"/>
      <c r="H36" s="5"/>
      <c r="I36" s="5"/>
    </row>
    <row r="37" spans="1:9" ht="12.75">
      <c r="A37" s="1" t="s">
        <v>45</v>
      </c>
      <c r="B37" s="1"/>
      <c r="C37" s="1"/>
      <c r="F37" s="5">
        <f>SUM(F28-F35)</f>
        <v>36524</v>
      </c>
      <c r="G37" s="5"/>
      <c r="H37" s="5">
        <f>SUM(H28-H35)</f>
        <v>42236</v>
      </c>
      <c r="I37" s="5"/>
    </row>
    <row r="38" spans="6:9" ht="12.75">
      <c r="F38" s="5"/>
      <c r="G38" s="5"/>
      <c r="H38" s="5"/>
      <c r="I38" s="5"/>
    </row>
    <row r="39" spans="6:9" ht="13.5" thickBot="1">
      <c r="F39" s="15">
        <f>SUM(F37+F15+F17+F19+F21)</f>
        <v>104963</v>
      </c>
      <c r="G39" s="5"/>
      <c r="H39" s="15">
        <f>SUM(H37+H15+H17+H19+H21)</f>
        <v>102042</v>
      </c>
      <c r="I39" s="5"/>
    </row>
    <row r="40" spans="6:9" ht="13.5" thickTop="1">
      <c r="F40" s="5"/>
      <c r="G40" s="5"/>
      <c r="H40" s="5"/>
      <c r="I40" s="5"/>
    </row>
    <row r="41" spans="1:9" ht="12.75">
      <c r="A41" s="1" t="s">
        <v>46</v>
      </c>
      <c r="F41" s="5"/>
      <c r="G41" s="5"/>
      <c r="H41" s="5"/>
      <c r="I41" s="5"/>
    </row>
    <row r="42" spans="1:9" ht="12.75">
      <c r="A42" s="1" t="s">
        <v>41</v>
      </c>
      <c r="F42" s="5"/>
      <c r="G42" s="5"/>
      <c r="H42" s="5"/>
      <c r="I42" s="5"/>
    </row>
    <row r="43" spans="1:9" ht="12.75">
      <c r="A43" t="s">
        <v>42</v>
      </c>
      <c r="F43" s="5">
        <v>82046</v>
      </c>
      <c r="G43" s="5"/>
      <c r="H43" s="5">
        <v>82046</v>
      </c>
      <c r="I43" s="5"/>
    </row>
    <row r="44" spans="1:9" ht="12.75">
      <c r="A44" t="s">
        <v>55</v>
      </c>
      <c r="F44" s="5">
        <v>20655</v>
      </c>
      <c r="G44" s="5"/>
      <c r="H44" s="5">
        <v>16218</v>
      </c>
      <c r="I44" s="5"/>
    </row>
    <row r="45" spans="1:9" ht="12.75">
      <c r="A45" t="s">
        <v>23</v>
      </c>
      <c r="F45" s="6">
        <f>SUM(F43:F44)</f>
        <v>102701</v>
      </c>
      <c r="G45" s="5"/>
      <c r="H45" s="6">
        <f>SUM(H43:H44)</f>
        <v>98264</v>
      </c>
      <c r="I45" s="5"/>
    </row>
    <row r="46" spans="6:9" ht="12.75">
      <c r="F46" s="5"/>
      <c r="G46" s="5"/>
      <c r="H46" s="5"/>
      <c r="I46" s="5"/>
    </row>
    <row r="47" spans="1:9" ht="12.75">
      <c r="A47" t="s">
        <v>13</v>
      </c>
      <c r="F47" s="5">
        <v>1087</v>
      </c>
      <c r="G47" s="5"/>
      <c r="H47" s="5">
        <v>1023</v>
      </c>
      <c r="I47" s="5"/>
    </row>
    <row r="48" spans="6:9" ht="12.75">
      <c r="F48" s="5"/>
      <c r="G48" s="5"/>
      <c r="H48" s="5"/>
      <c r="I48" s="5"/>
    </row>
    <row r="49" spans="1:8" ht="12.75">
      <c r="A49" s="1" t="s">
        <v>43</v>
      </c>
      <c r="B49" s="1"/>
      <c r="F49" s="5"/>
      <c r="G49" s="5"/>
      <c r="H49" s="5"/>
    </row>
    <row r="50" spans="1:8" ht="12.75">
      <c r="A50" t="s">
        <v>47</v>
      </c>
      <c r="F50" s="5">
        <v>0</v>
      </c>
      <c r="G50" s="5"/>
      <c r="H50" s="5">
        <v>1750</v>
      </c>
    </row>
    <row r="51" spans="1:8" ht="12.75">
      <c r="A51" t="s">
        <v>44</v>
      </c>
      <c r="F51" s="5">
        <v>1175</v>
      </c>
      <c r="G51" s="5"/>
      <c r="H51" s="5">
        <v>1005</v>
      </c>
    </row>
    <row r="53" spans="6:8" ht="13.5" thickBot="1">
      <c r="F53" s="16">
        <f>SUM(F45+F47+F50+F51)</f>
        <v>104963</v>
      </c>
      <c r="H53" s="16">
        <f>SUM(H45+H47+H50+H51)</f>
        <v>102042</v>
      </c>
    </row>
    <row r="54" ht="13.5" thickTop="1">
      <c r="F54" s="63">
        <f>IF(ROUND(F39-F53,0)=0,0,"Check")</f>
        <v>0</v>
      </c>
    </row>
    <row r="55" spans="1:8" ht="12.75">
      <c r="A55" t="s">
        <v>124</v>
      </c>
      <c r="F55" s="46">
        <v>1.26</v>
      </c>
      <c r="H55" s="46">
        <v>1.21</v>
      </c>
    </row>
    <row r="56" spans="6:8" ht="12.75">
      <c r="F56" s="26"/>
      <c r="H56" s="26"/>
    </row>
    <row r="57" spans="1:5" ht="12.75">
      <c r="A57" s="1" t="s">
        <v>102</v>
      </c>
      <c r="B57" s="1"/>
      <c r="C57" s="1"/>
      <c r="D57" s="1"/>
      <c r="E57" s="1"/>
    </row>
    <row r="58" spans="1:5" ht="12.75">
      <c r="A58" s="1" t="str">
        <f>Income!A55</f>
        <v>with the audited annual financial report for the year ended 31 December 2004</v>
      </c>
      <c r="B58" s="1"/>
      <c r="C58" s="1"/>
      <c r="D58" s="1"/>
      <c r="E58" s="1"/>
    </row>
    <row r="60" ht="12.75">
      <c r="A60" s="69" t="s">
        <v>120</v>
      </c>
    </row>
    <row r="61" ht="12.75">
      <c r="A61" s="69" t="s">
        <v>121</v>
      </c>
    </row>
  </sheetData>
  <printOptions horizontalCentered="1"/>
  <pageMargins left="0.5905511811023623" right="0.3937007874015748" top="0.5905511811023623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140625" defaultRowHeight="12.75"/>
  <cols>
    <col min="7" max="7" width="14.00390625" style="0" bestFit="1" customWidth="1"/>
    <col min="8" max="8" width="8.140625" style="0" customWidth="1"/>
    <col min="9" max="9" width="12.8515625" style="0" bestFit="1" customWidth="1"/>
    <col min="10" max="10" width="14.00390625" style="0" bestFit="1" customWidth="1"/>
  </cols>
  <sheetData>
    <row r="1" spans="1:6" ht="17.25">
      <c r="A1" s="2" t="str">
        <f>Income!A3</f>
        <v>JERASIA CAPITAL BERHAD ( 503248-A)</v>
      </c>
      <c r="B1" s="2"/>
      <c r="C1" s="2"/>
      <c r="D1" s="2"/>
      <c r="E1" s="2"/>
      <c r="F1" s="2"/>
    </row>
    <row r="3" spans="1:6" ht="12.75">
      <c r="A3" s="1" t="str">
        <f>Income!A5</f>
        <v>INTERIM FINANCIAL REPORT ON CONSOLIDATED RESULTS FOR THE </v>
      </c>
      <c r="B3" s="1"/>
      <c r="C3" s="1"/>
      <c r="D3" s="1"/>
      <c r="E3" s="1"/>
      <c r="F3" s="1"/>
    </row>
    <row r="4" spans="1:6" ht="12.75">
      <c r="A4" s="1" t="str">
        <f>Income!A6</f>
        <v>FOURTH QUARTER ENDED 31 DECEMBER 2005</v>
      </c>
      <c r="B4" s="1"/>
      <c r="C4" s="1"/>
      <c r="D4" s="1"/>
      <c r="E4" s="1"/>
      <c r="F4" s="1"/>
    </row>
    <row r="5" ht="12.75">
      <c r="A5" s="1" t="str">
        <f>Income!A7</f>
        <v>( The figures have not been audited)</v>
      </c>
    </row>
    <row r="7" ht="12.75">
      <c r="A7" s="1" t="s">
        <v>56</v>
      </c>
    </row>
    <row r="8" ht="12.75">
      <c r="A8" s="1" t="str">
        <f>Income!A12</f>
        <v>FOR THE QUARTER ENDED 31 DECEMBER 2005</v>
      </c>
    </row>
    <row r="9" spans="7:9" ht="12.75">
      <c r="G9" s="20" t="s">
        <v>88</v>
      </c>
      <c r="I9" s="20" t="s">
        <v>88</v>
      </c>
    </row>
    <row r="10" spans="7:9" ht="12.75">
      <c r="G10" s="20" t="s">
        <v>68</v>
      </c>
      <c r="I10" s="20" t="s">
        <v>68</v>
      </c>
    </row>
    <row r="11" spans="2:9" ht="17.25">
      <c r="B11" s="2"/>
      <c r="C11" s="2"/>
      <c r="D11" s="2"/>
      <c r="E11" s="2"/>
      <c r="F11" s="2"/>
      <c r="G11" s="31" t="str">
        <f>Income!D18</f>
        <v>31/12/2005</v>
      </c>
      <c r="I11" s="31" t="str">
        <f>Income!F18</f>
        <v>31/12/2004</v>
      </c>
    </row>
    <row r="12" spans="7:9" ht="12.75">
      <c r="G12" s="20" t="s">
        <v>69</v>
      </c>
      <c r="I12" s="20" t="s">
        <v>69</v>
      </c>
    </row>
    <row r="13" spans="7:9" ht="12.75">
      <c r="G13" s="58"/>
      <c r="I13" s="20"/>
    </row>
    <row r="14" spans="1:9" ht="12.75">
      <c r="A14" s="1" t="s">
        <v>73</v>
      </c>
      <c r="G14" s="58"/>
      <c r="I14" s="20"/>
    </row>
    <row r="15" spans="2:9" ht="12.75">
      <c r="B15" s="1"/>
      <c r="C15" s="1"/>
      <c r="D15" s="1"/>
      <c r="E15" s="1"/>
      <c r="F15" s="1"/>
      <c r="G15" s="58"/>
      <c r="I15" s="28"/>
    </row>
    <row r="16" spans="1:9" ht="12.75">
      <c r="A16" s="26" t="s">
        <v>74</v>
      </c>
      <c r="B16" s="26"/>
      <c r="C16" s="26"/>
      <c r="D16" s="1"/>
      <c r="E16" s="1"/>
      <c r="F16" s="1"/>
      <c r="G16" s="58">
        <f>Income!H30</f>
        <v>10154</v>
      </c>
      <c r="I16" s="10">
        <v>9006</v>
      </c>
    </row>
    <row r="17" spans="7:9" ht="12.75">
      <c r="G17" s="58"/>
      <c r="I17" s="10"/>
    </row>
    <row r="18" spans="1:9" ht="12.75">
      <c r="A18" t="s">
        <v>57</v>
      </c>
      <c r="G18" s="58"/>
      <c r="I18" s="10"/>
    </row>
    <row r="19" spans="1:9" ht="12.75">
      <c r="A19" t="s">
        <v>84</v>
      </c>
      <c r="G19" s="58">
        <v>4634</v>
      </c>
      <c r="I19" s="10">
        <v>4033</v>
      </c>
    </row>
    <row r="20" spans="1:9" ht="12.75">
      <c r="A20" t="s">
        <v>58</v>
      </c>
      <c r="G20" s="58">
        <v>-215</v>
      </c>
      <c r="I20" s="35">
        <v>-196</v>
      </c>
    </row>
    <row r="21" spans="1:9" ht="12.75">
      <c r="A21" t="s">
        <v>59</v>
      </c>
      <c r="G21" s="58">
        <f>-Income!H28</f>
        <v>1450</v>
      </c>
      <c r="I21" s="10">
        <v>370</v>
      </c>
    </row>
    <row r="22" spans="1:9" ht="12.75">
      <c r="A22" t="s">
        <v>94</v>
      </c>
      <c r="G22" s="58">
        <f>-18-150</f>
        <v>-168</v>
      </c>
      <c r="H22" t="s">
        <v>87</v>
      </c>
      <c r="I22" s="35">
        <v>-19</v>
      </c>
    </row>
    <row r="23" spans="1:9" ht="12.75">
      <c r="A23" t="s">
        <v>107</v>
      </c>
      <c r="G23" s="58">
        <f>-100+16+1</f>
        <v>-83</v>
      </c>
      <c r="I23" s="35"/>
    </row>
    <row r="24" spans="7:9" ht="9.75" customHeight="1">
      <c r="G24" s="58"/>
      <c r="I24" s="10"/>
    </row>
    <row r="25" spans="1:9" ht="12.75">
      <c r="A25" t="s">
        <v>95</v>
      </c>
      <c r="G25" s="59">
        <f>SUM(G16:G23)</f>
        <v>15772</v>
      </c>
      <c r="I25" s="32">
        <f>SUM(I16:I23)</f>
        <v>13194</v>
      </c>
    </row>
    <row r="26" spans="7:9" ht="12.75">
      <c r="G26" s="58"/>
      <c r="I26" s="10"/>
    </row>
    <row r="27" spans="1:9" ht="12.75">
      <c r="A27" t="s">
        <v>75</v>
      </c>
      <c r="G27" s="58"/>
      <c r="I27" s="10"/>
    </row>
    <row r="28" spans="1:9" ht="12.75">
      <c r="A28" t="s">
        <v>76</v>
      </c>
      <c r="G28" s="58">
        <v>-16290</v>
      </c>
      <c r="I28" s="35">
        <v>-3547</v>
      </c>
    </row>
    <row r="29" spans="1:9" ht="12.75">
      <c r="A29" t="s">
        <v>77</v>
      </c>
      <c r="G29" s="58">
        <v>8524</v>
      </c>
      <c r="I29" s="35">
        <v>-4965</v>
      </c>
    </row>
    <row r="30" spans="7:9" ht="12.75">
      <c r="G30" s="58"/>
      <c r="I30" s="10"/>
    </row>
    <row r="31" spans="1:9" ht="12.75">
      <c r="A31" t="s">
        <v>85</v>
      </c>
      <c r="G31" s="58">
        <f>-G21</f>
        <v>-1450</v>
      </c>
      <c r="I31" s="58">
        <f>-I21</f>
        <v>-370</v>
      </c>
    </row>
    <row r="32" spans="1:9" ht="12.75">
      <c r="A32" t="s">
        <v>86</v>
      </c>
      <c r="G32" s="58">
        <f>-G20</f>
        <v>215</v>
      </c>
      <c r="I32" s="58">
        <f>-I20</f>
        <v>196</v>
      </c>
    </row>
    <row r="33" spans="1:9" ht="12.75">
      <c r="A33" t="s">
        <v>60</v>
      </c>
      <c r="G33" s="58">
        <v>-1136</v>
      </c>
      <c r="I33" s="35">
        <v>-2132</v>
      </c>
    </row>
    <row r="34" spans="7:9" ht="9.75" customHeight="1">
      <c r="G34" s="58"/>
      <c r="I34" s="10"/>
    </row>
    <row r="35" spans="1:9" ht="12.75">
      <c r="A35" t="s">
        <v>78</v>
      </c>
      <c r="G35" s="59">
        <f>SUM(G25:G34)</f>
        <v>5635</v>
      </c>
      <c r="I35" s="34">
        <f>SUM(I25:I34)</f>
        <v>2376</v>
      </c>
    </row>
    <row r="36" spans="7:9" ht="12.75">
      <c r="G36" s="58"/>
      <c r="I36" s="10"/>
    </row>
    <row r="37" spans="7:9" ht="12.75">
      <c r="G37" s="58"/>
      <c r="I37" s="10"/>
    </row>
    <row r="38" spans="1:9" ht="12.75">
      <c r="A38" s="1" t="s">
        <v>70</v>
      </c>
      <c r="G38" s="58"/>
      <c r="I38" s="10"/>
    </row>
    <row r="39" spans="1:9" ht="12.75">
      <c r="A39" t="s">
        <v>61</v>
      </c>
      <c r="G39" s="58">
        <v>-1262</v>
      </c>
      <c r="I39" s="35">
        <v>-185</v>
      </c>
    </row>
    <row r="40" spans="1:9" ht="12.75">
      <c r="A40" t="s">
        <v>79</v>
      </c>
      <c r="G40" s="58">
        <f>-13620-202</f>
        <v>-13822</v>
      </c>
      <c r="I40" s="35">
        <v>-6327</v>
      </c>
    </row>
    <row r="41" spans="1:9" ht="12.75">
      <c r="A41" t="s">
        <v>67</v>
      </c>
      <c r="G41" s="68">
        <f>20+1650+202</f>
        <v>1872</v>
      </c>
      <c r="I41" s="10">
        <v>342</v>
      </c>
    </row>
    <row r="42" spans="7:9" ht="9.75" customHeight="1">
      <c r="G42" s="58"/>
      <c r="I42" s="10"/>
    </row>
    <row r="43" spans="1:9" ht="12.75">
      <c r="A43" t="s">
        <v>80</v>
      </c>
      <c r="G43" s="59">
        <f>SUM(G38:G42)</f>
        <v>-13212</v>
      </c>
      <c r="I43" s="38">
        <f>SUM(I38:I42)</f>
        <v>-6170</v>
      </c>
    </row>
    <row r="44" spans="7:9" ht="12.75">
      <c r="G44" s="58"/>
      <c r="I44" s="10"/>
    </row>
    <row r="45" spans="7:9" ht="12.75">
      <c r="G45" s="58"/>
      <c r="I45" s="10"/>
    </row>
    <row r="46" spans="1:9" ht="12.75">
      <c r="A46" s="1" t="s">
        <v>71</v>
      </c>
      <c r="G46" s="58"/>
      <c r="I46" s="10"/>
    </row>
    <row r="47" spans="1:9" ht="12.75">
      <c r="A47" t="s">
        <v>62</v>
      </c>
      <c r="G47" s="58">
        <v>-3544</v>
      </c>
      <c r="I47" s="35">
        <v>-4233</v>
      </c>
    </row>
    <row r="48" spans="1:9" ht="12.75">
      <c r="A48" t="s">
        <v>81</v>
      </c>
      <c r="G48" s="58">
        <v>3701</v>
      </c>
      <c r="I48" s="9">
        <v>11210</v>
      </c>
    </row>
    <row r="49" spans="1:9" ht="12.75">
      <c r="A49" t="s">
        <v>119</v>
      </c>
      <c r="G49" s="58">
        <v>-1750</v>
      </c>
      <c r="I49" s="9">
        <v>0</v>
      </c>
    </row>
    <row r="50" spans="7:9" ht="9.75" customHeight="1">
      <c r="G50" s="58"/>
      <c r="I50" s="10"/>
    </row>
    <row r="51" spans="1:9" ht="12.75">
      <c r="A51" t="s">
        <v>82</v>
      </c>
      <c r="G51" s="59">
        <f>SUM(G47:G50)</f>
        <v>-1593</v>
      </c>
      <c r="I51" s="32">
        <f>SUM(I47:I50)</f>
        <v>6977</v>
      </c>
    </row>
    <row r="52" spans="7:9" ht="12.75">
      <c r="G52" s="58"/>
      <c r="I52" s="10"/>
    </row>
    <row r="53" spans="1:9" ht="12.75">
      <c r="A53" t="s">
        <v>92</v>
      </c>
      <c r="F53" s="64">
        <f>IF(ROUND(G53-('bs'!F26-'bs'!H26),0)=0,0,"Check")</f>
        <v>0</v>
      </c>
      <c r="G53" s="58">
        <f>SUM(G35+G43+G51)</f>
        <v>-9170</v>
      </c>
      <c r="I53" s="37">
        <f>SUM(I35+I43+I51)</f>
        <v>3183</v>
      </c>
    </row>
    <row r="54" spans="1:9" ht="12.75">
      <c r="A54" t="s">
        <v>63</v>
      </c>
      <c r="F54" s="64">
        <f>IF(ROUND(G54-'bs'!H26,0)=0,0,"Check")</f>
        <v>0</v>
      </c>
      <c r="G54" s="58">
        <v>16827</v>
      </c>
      <c r="I54" s="10">
        <v>13644</v>
      </c>
    </row>
    <row r="55" spans="1:9" ht="13.5" thickBot="1">
      <c r="A55" t="s">
        <v>64</v>
      </c>
      <c r="G55" s="60">
        <f>SUM(G53:G54)</f>
        <v>7657</v>
      </c>
      <c r="I55" s="29">
        <f>SUM(I53:I54)</f>
        <v>16827</v>
      </c>
    </row>
    <row r="56" spans="7:9" ht="13.5" thickTop="1">
      <c r="G56" s="58"/>
      <c r="I56" s="10"/>
    </row>
    <row r="57" spans="1:9" ht="12.75">
      <c r="A57" t="s">
        <v>83</v>
      </c>
      <c r="G57" s="58"/>
      <c r="I57" s="10"/>
    </row>
    <row r="58" spans="1:9" ht="12.75">
      <c r="A58" t="s">
        <v>65</v>
      </c>
      <c r="G58" s="58">
        <v>2200</v>
      </c>
      <c r="I58" s="10">
        <v>2550</v>
      </c>
    </row>
    <row r="59" spans="1:9" ht="12.75">
      <c r="A59" t="s">
        <v>66</v>
      </c>
      <c r="G59" s="58">
        <v>5457</v>
      </c>
      <c r="I59" s="10">
        <v>14277</v>
      </c>
    </row>
    <row r="60" spans="6:9" ht="13.5" thickBot="1">
      <c r="F60" s="64">
        <f>IF(ROUND(G55-G60,0)=0,0,"Check")</f>
        <v>0</v>
      </c>
      <c r="G60" s="60">
        <f>SUM(G58:G59)</f>
        <v>7657</v>
      </c>
      <c r="H60" s="64">
        <f>IF(ROUND(I55-I60,0)=0,0,"Check")</f>
        <v>0</v>
      </c>
      <c r="I60" s="29">
        <f>SUM(I58:I59)</f>
        <v>16827</v>
      </c>
    </row>
    <row r="61" spans="7:9" ht="13.5" thickTop="1">
      <c r="G61" s="58"/>
      <c r="I61" s="27"/>
    </row>
    <row r="62" spans="1:9" ht="12.75">
      <c r="A62" s="1" t="s">
        <v>103</v>
      </c>
      <c r="B62" s="1"/>
      <c r="C62" s="1"/>
      <c r="D62" s="1"/>
      <c r="E62" s="1"/>
      <c r="F62" s="7"/>
      <c r="G62" s="10"/>
      <c r="H62" s="5"/>
      <c r="I62" s="10"/>
    </row>
    <row r="63" spans="1:9" ht="12.75">
      <c r="A63" s="1" t="str">
        <f>Income!A55</f>
        <v>with the audited annual financial report for the year ended 31 December 2004</v>
      </c>
      <c r="B63" s="1"/>
      <c r="C63" s="1"/>
      <c r="D63" s="1"/>
      <c r="E63" s="1"/>
      <c r="F63" s="7"/>
      <c r="G63" s="10"/>
      <c r="H63" s="5"/>
      <c r="I63" s="10"/>
    </row>
    <row r="64" ht="12.75">
      <c r="G64" s="28"/>
    </row>
    <row r="65" ht="12.75">
      <c r="G65" s="28"/>
    </row>
    <row r="66" ht="12.75">
      <c r="G66" s="28"/>
    </row>
    <row r="67" ht="12.75">
      <c r="G67" s="28"/>
    </row>
  </sheetData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74"/>
  <sheetViews>
    <sheetView tabSelected="1" workbookViewId="0" topLeftCell="A1">
      <selection activeCell="A1" sqref="A1"/>
    </sheetView>
  </sheetViews>
  <sheetFormatPr defaultColWidth="9.140625" defaultRowHeight="12.75"/>
  <cols>
    <col min="1" max="4" width="8.7109375" style="0" customWidth="1"/>
    <col min="5" max="5" width="9.57421875" style="0" customWidth="1"/>
    <col min="6" max="6" width="3.7109375" style="0" customWidth="1"/>
    <col min="7" max="7" width="9.57421875" style="0" customWidth="1"/>
    <col min="8" max="8" width="3.7109375" style="0" customWidth="1"/>
    <col min="9" max="9" width="13.57421875" style="0" customWidth="1"/>
    <col min="10" max="10" width="3.7109375" style="0" customWidth="1"/>
    <col min="11" max="11" width="11.7109375" style="0" customWidth="1"/>
    <col min="13" max="13" width="9.28125" style="0" bestFit="1" customWidth="1"/>
  </cols>
  <sheetData>
    <row r="3" spans="1:10" ht="17.25">
      <c r="A3" s="2" t="str">
        <f>Income!A3</f>
        <v>JERASIA CAPITAL BERHAD ( 503248-A)</v>
      </c>
      <c r="B3" s="2"/>
      <c r="C3" s="2"/>
      <c r="D3" s="2"/>
      <c r="E3" s="2"/>
      <c r="F3" s="2"/>
      <c r="G3" s="2"/>
      <c r="H3" s="2"/>
      <c r="J3" s="2"/>
    </row>
    <row r="5" spans="1:10" ht="12.75">
      <c r="A5" s="1" t="str">
        <f>Income!A5</f>
        <v>INTERIM FINANCIAL REPORT ON CONSOLIDATED RESULTS FOR THE </v>
      </c>
      <c r="B5" s="1"/>
      <c r="C5" s="1"/>
      <c r="D5" s="1"/>
      <c r="E5" s="1"/>
      <c r="F5" s="1"/>
      <c r="G5" s="1"/>
      <c r="H5" s="1"/>
      <c r="J5" s="1"/>
    </row>
    <row r="6" spans="1:10" ht="12.75">
      <c r="A6" s="1" t="str">
        <f>Income!A6</f>
        <v>FOURTH QUARTER ENDED 31 DECEMBER 2005</v>
      </c>
      <c r="B6" s="1"/>
      <c r="C6" s="1"/>
      <c r="D6" s="1"/>
      <c r="E6" s="1"/>
      <c r="F6" s="1"/>
      <c r="G6" s="1"/>
      <c r="H6" s="1"/>
      <c r="J6" s="1"/>
    </row>
    <row r="7" ht="12.75">
      <c r="A7" s="1" t="str">
        <f>Income!A7</f>
        <v>( The figures have not been audited)</v>
      </c>
    </row>
    <row r="9" ht="12.75">
      <c r="A9" s="1" t="s">
        <v>48</v>
      </c>
    </row>
    <row r="10" ht="12.75">
      <c r="A10" s="1" t="str">
        <f>Income!A12</f>
        <v>FOR THE QUARTER ENDED 31 DECEMBER 2005</v>
      </c>
    </row>
    <row r="13" spans="5:11" ht="12.75">
      <c r="E13" s="21" t="s">
        <v>52</v>
      </c>
      <c r="F13" s="21"/>
      <c r="G13" s="21" t="s">
        <v>104</v>
      </c>
      <c r="H13" s="21"/>
      <c r="I13" s="21" t="s">
        <v>50</v>
      </c>
      <c r="J13" s="21"/>
      <c r="K13" s="21" t="s">
        <v>23</v>
      </c>
    </row>
    <row r="14" spans="5:11" ht="12.75">
      <c r="E14" s="21" t="s">
        <v>53</v>
      </c>
      <c r="F14" s="21"/>
      <c r="G14" s="21" t="s">
        <v>105</v>
      </c>
      <c r="H14" s="21"/>
      <c r="I14" s="21" t="s">
        <v>51</v>
      </c>
      <c r="J14" s="21"/>
      <c r="K14" s="21" t="s">
        <v>49</v>
      </c>
    </row>
    <row r="15" spans="5:11" ht="12.75">
      <c r="E15" s="21"/>
      <c r="F15" s="21"/>
      <c r="G15" s="21" t="s">
        <v>106</v>
      </c>
      <c r="H15" s="21"/>
      <c r="I15" s="21"/>
      <c r="J15" s="21"/>
      <c r="K15" s="21"/>
    </row>
    <row r="16" spans="5:11" ht="12.75">
      <c r="E16" s="21" t="s">
        <v>6</v>
      </c>
      <c r="F16" s="21"/>
      <c r="G16" s="21" t="s">
        <v>6</v>
      </c>
      <c r="H16" s="21"/>
      <c r="I16" s="21" t="s">
        <v>6</v>
      </c>
      <c r="J16" s="21"/>
      <c r="K16" s="21" t="s">
        <v>6</v>
      </c>
    </row>
    <row r="17" spans="5:11" ht="12.75">
      <c r="E17" s="21"/>
      <c r="F17" s="21"/>
      <c r="G17" s="21"/>
      <c r="H17" s="21"/>
      <c r="I17" s="21"/>
      <c r="J17" s="21"/>
      <c r="K17" s="21"/>
    </row>
    <row r="18" spans="1:13" ht="12.75">
      <c r="A18" s="1" t="str">
        <f>Income!H15</f>
        <v>12 Months</v>
      </c>
      <c r="B18" s="1"/>
      <c r="G18" s="61"/>
      <c r="M18" s="43"/>
    </row>
    <row r="19" spans="1:3" ht="12.75">
      <c r="A19" s="17" t="s">
        <v>115</v>
      </c>
      <c r="B19" s="17"/>
      <c r="C19" s="17"/>
    </row>
    <row r="21" spans="1:11" ht="12.75">
      <c r="A21" t="s">
        <v>96</v>
      </c>
      <c r="E21" s="44">
        <v>82046</v>
      </c>
      <c r="F21" s="42"/>
      <c r="G21" s="44">
        <v>0</v>
      </c>
      <c r="H21" s="42"/>
      <c r="I21" s="44">
        <v>16218</v>
      </c>
      <c r="J21" s="42"/>
      <c r="K21" s="43">
        <f>SUM(E21:I21)</f>
        <v>98264</v>
      </c>
    </row>
    <row r="22" spans="5:11" ht="12.75">
      <c r="E22" s="10"/>
      <c r="F22" s="10"/>
      <c r="G22" s="10"/>
      <c r="H22" s="10"/>
      <c r="I22" s="10"/>
      <c r="J22" s="10"/>
      <c r="K22" s="10"/>
    </row>
    <row r="23" spans="1:11" ht="12.75">
      <c r="A23" t="s">
        <v>108</v>
      </c>
      <c r="E23" s="44">
        <v>0</v>
      </c>
      <c r="F23" s="42"/>
      <c r="G23" s="44">
        <v>-100</v>
      </c>
      <c r="H23" s="42"/>
      <c r="I23" s="44">
        <f>Income!H41</f>
        <v>0</v>
      </c>
      <c r="J23" s="42"/>
      <c r="K23" s="43">
        <f>SUM(E23:I23)</f>
        <v>-100</v>
      </c>
    </row>
    <row r="24" spans="5:11" ht="12.75">
      <c r="E24" s="10"/>
      <c r="F24" s="10"/>
      <c r="G24" s="10"/>
      <c r="H24" s="10"/>
      <c r="I24" s="10"/>
      <c r="J24" s="10"/>
      <c r="K24" s="10"/>
    </row>
    <row r="25" spans="1:11" ht="12.75">
      <c r="A25" t="s">
        <v>54</v>
      </c>
      <c r="E25" s="44">
        <v>0</v>
      </c>
      <c r="F25" s="42"/>
      <c r="G25" s="44">
        <v>0</v>
      </c>
      <c r="H25" s="42"/>
      <c r="I25" s="44">
        <v>8081</v>
      </c>
      <c r="J25" s="42"/>
      <c r="K25" s="43">
        <f>SUM(E25:I25)</f>
        <v>8081</v>
      </c>
    </row>
    <row r="26" spans="5:11" ht="12.75">
      <c r="E26" s="10"/>
      <c r="F26" s="10"/>
      <c r="G26" s="10"/>
      <c r="H26" s="10"/>
      <c r="I26" s="10"/>
      <c r="J26" s="10"/>
      <c r="K26" s="10"/>
    </row>
    <row r="27" spans="1:11" ht="12.75">
      <c r="A27" t="s">
        <v>91</v>
      </c>
      <c r="E27" s="44">
        <v>0</v>
      </c>
      <c r="F27" s="42"/>
      <c r="G27" s="44">
        <v>0</v>
      </c>
      <c r="H27" s="42"/>
      <c r="I27" s="44">
        <v>-3544</v>
      </c>
      <c r="J27" s="42"/>
      <c r="K27" s="43">
        <f>SUM(E27:I27)</f>
        <v>-3544</v>
      </c>
    </row>
    <row r="28" spans="5:11" ht="12.75">
      <c r="E28" s="10"/>
      <c r="F28" s="10"/>
      <c r="G28" s="10"/>
      <c r="H28" s="10"/>
      <c r="I28" s="11"/>
      <c r="J28" s="10"/>
      <c r="K28" s="11"/>
    </row>
    <row r="29" spans="1:11" ht="13.5" thickBot="1">
      <c r="A29" t="s">
        <v>116</v>
      </c>
      <c r="E29" s="62">
        <f>SUM(E21:E28)</f>
        <v>82046</v>
      </c>
      <c r="F29" s="5"/>
      <c r="G29" s="62">
        <f>SUM(G21:G28)</f>
        <v>-100</v>
      </c>
      <c r="H29" s="5"/>
      <c r="I29" s="62">
        <f>SUM(I21:I28)</f>
        <v>20755</v>
      </c>
      <c r="J29" s="5"/>
      <c r="K29" s="62">
        <f>SUM(K21:K28)</f>
        <v>102701</v>
      </c>
    </row>
    <row r="30" spans="5:11" ht="12.75">
      <c r="E30" s="5"/>
      <c r="F30" s="5"/>
      <c r="G30" s="5"/>
      <c r="H30" s="5"/>
      <c r="I30" s="65">
        <f>IF(ROUND(G29+I29-'bs'!F44,0)=0,0,"Check")</f>
        <v>0</v>
      </c>
      <c r="J30" s="5"/>
      <c r="K30" s="65">
        <f>IF(ROUND(K29-'bs'!F45,0)=0,0,"Check")</f>
        <v>0</v>
      </c>
    </row>
    <row r="31" spans="5:11" ht="12.75">
      <c r="E31" s="5"/>
      <c r="F31" s="5"/>
      <c r="G31" s="5"/>
      <c r="H31" s="5"/>
      <c r="I31" s="5"/>
      <c r="J31" s="5"/>
      <c r="K31" s="5"/>
    </row>
    <row r="32" spans="5:11" ht="12.75">
      <c r="E32" s="5"/>
      <c r="F32" s="5"/>
      <c r="G32" s="5"/>
      <c r="H32" s="5"/>
      <c r="I32" s="5"/>
      <c r="J32" s="5"/>
      <c r="K32" s="5"/>
    </row>
    <row r="34" spans="1:2" ht="12.75">
      <c r="A34" s="1" t="str">
        <f>A18</f>
        <v>12 Months</v>
      </c>
      <c r="B34" s="1"/>
    </row>
    <row r="35" spans="1:3" ht="12.75">
      <c r="A35" s="17" t="s">
        <v>117</v>
      </c>
      <c r="B35" s="17"/>
      <c r="C35" s="17"/>
    </row>
    <row r="37" spans="1:11" ht="12.75">
      <c r="A37" t="s">
        <v>93</v>
      </c>
      <c r="E37" s="44">
        <v>82046</v>
      </c>
      <c r="F37" s="42"/>
      <c r="G37" s="44">
        <v>0</v>
      </c>
      <c r="H37" s="42"/>
      <c r="I37" s="44">
        <v>12284</v>
      </c>
      <c r="J37" s="42"/>
      <c r="K37" s="43">
        <f>SUM(E37:I37)</f>
        <v>94330</v>
      </c>
    </row>
    <row r="38" spans="5:11" ht="12.75">
      <c r="E38" s="42"/>
      <c r="F38" s="42"/>
      <c r="G38" s="42"/>
      <c r="H38" s="42"/>
      <c r="I38" s="42"/>
      <c r="J38" s="42"/>
      <c r="K38" s="42"/>
    </row>
    <row r="39" spans="1:11" ht="12.75">
      <c r="A39" t="s">
        <v>54</v>
      </c>
      <c r="E39" s="44">
        <v>0</v>
      </c>
      <c r="F39" s="42"/>
      <c r="G39" s="44">
        <v>0</v>
      </c>
      <c r="H39" s="42"/>
      <c r="I39" s="44">
        <v>8167</v>
      </c>
      <c r="J39" s="42"/>
      <c r="K39" s="43">
        <f>SUM(E39:I39)</f>
        <v>8167</v>
      </c>
    </row>
    <row r="40" spans="5:11" ht="12.75">
      <c r="E40" s="42"/>
      <c r="F40" s="42"/>
      <c r="G40" s="42"/>
      <c r="H40" s="42"/>
      <c r="I40" s="42"/>
      <c r="J40" s="42"/>
      <c r="K40" s="42"/>
    </row>
    <row r="41" spans="1:11" ht="12.75">
      <c r="A41" t="s">
        <v>91</v>
      </c>
      <c r="E41" s="44">
        <v>0</v>
      </c>
      <c r="F41" s="42"/>
      <c r="G41" s="44">
        <v>0</v>
      </c>
      <c r="H41" s="42"/>
      <c r="I41" s="44">
        <v>-4233</v>
      </c>
      <c r="J41" s="42"/>
      <c r="K41" s="43">
        <f>SUM(E41:I41)</f>
        <v>-4233</v>
      </c>
    </row>
    <row r="42" spans="5:11" ht="12.75">
      <c r="E42" s="45"/>
      <c r="F42" s="45"/>
      <c r="G42" s="45"/>
      <c r="H42" s="45"/>
      <c r="I42" s="45"/>
      <c r="J42" s="45"/>
      <c r="K42" s="45"/>
    </row>
    <row r="43" spans="1:11" ht="13.5" thickBot="1">
      <c r="A43" t="s">
        <v>118</v>
      </c>
      <c r="E43" s="18">
        <f>SUM(E37:E42)</f>
        <v>82046</v>
      </c>
      <c r="F43" s="5"/>
      <c r="G43" s="18">
        <f>SUM(G37:G42)</f>
        <v>0</v>
      </c>
      <c r="H43" s="5"/>
      <c r="I43" s="18">
        <f>SUM(I37:I42)</f>
        <v>16218</v>
      </c>
      <c r="J43" s="5"/>
      <c r="K43" s="18">
        <f>SUM(K37:K42)</f>
        <v>98264</v>
      </c>
    </row>
    <row r="44" spans="5:11" ht="12.75">
      <c r="E44" s="36"/>
      <c r="F44" s="5"/>
      <c r="G44" s="5"/>
      <c r="H44" s="5"/>
      <c r="I44" s="36"/>
      <c r="J44" s="5"/>
      <c r="K44" s="36"/>
    </row>
    <row r="45" spans="5:11" ht="12.75">
      <c r="E45" s="36"/>
      <c r="F45" s="5"/>
      <c r="G45" s="5"/>
      <c r="H45" s="5"/>
      <c r="I45" s="36"/>
      <c r="J45" s="5"/>
      <c r="K45" s="36"/>
    </row>
    <row r="47" spans="1:11" ht="12.75">
      <c r="A47" s="1" t="s">
        <v>23</v>
      </c>
      <c r="E47" s="5"/>
      <c r="F47" s="5"/>
      <c r="G47" s="5"/>
      <c r="H47" s="5"/>
      <c r="I47" s="5"/>
      <c r="J47" s="5"/>
      <c r="K47" s="5"/>
    </row>
    <row r="48" spans="1:11" ht="12.75">
      <c r="A48" s="1" t="s">
        <v>23</v>
      </c>
      <c r="E48" s="5"/>
      <c r="F48" s="5"/>
      <c r="G48" s="5"/>
      <c r="H48" s="5"/>
      <c r="I48" s="5"/>
      <c r="J48" s="5"/>
      <c r="K48" s="5"/>
    </row>
    <row r="49" spans="1:11" ht="12.75">
      <c r="A49" s="1" t="s">
        <v>98</v>
      </c>
      <c r="B49" s="1"/>
      <c r="C49" s="1"/>
      <c r="D49" s="1"/>
      <c r="E49" s="7"/>
      <c r="F49" s="7"/>
      <c r="G49" s="7"/>
      <c r="H49" s="7"/>
      <c r="I49" s="5"/>
      <c r="J49" s="7"/>
      <c r="K49" s="5"/>
    </row>
    <row r="50" spans="1:11" ht="12.75">
      <c r="A50" s="1" t="str">
        <f>Income!A55</f>
        <v>with the audited annual financial report for the year ended 31 December 2004</v>
      </c>
      <c r="B50" s="1"/>
      <c r="C50" s="1"/>
      <c r="D50" s="1"/>
      <c r="E50" s="7"/>
      <c r="F50" s="7"/>
      <c r="G50" s="7"/>
      <c r="H50" s="7"/>
      <c r="I50" s="5"/>
      <c r="J50" s="7"/>
      <c r="K50" s="5"/>
    </row>
    <row r="51" spans="5:11" ht="12.75">
      <c r="E51" s="5"/>
      <c r="F51" s="5"/>
      <c r="G51" s="5"/>
      <c r="H51" s="5"/>
      <c r="I51" s="5"/>
      <c r="J51" s="5"/>
      <c r="K51" s="5"/>
    </row>
    <row r="52" spans="5:11" ht="12.75">
      <c r="E52" s="5"/>
      <c r="F52" s="5"/>
      <c r="G52" s="5"/>
      <c r="H52" s="5"/>
      <c r="I52" s="5"/>
      <c r="J52" s="5"/>
      <c r="K52" s="5"/>
    </row>
    <row r="53" spans="5:11" ht="12.75">
      <c r="E53" s="5"/>
      <c r="F53" s="5"/>
      <c r="G53" s="5"/>
      <c r="H53" s="5"/>
      <c r="I53" s="5"/>
      <c r="J53" s="5"/>
      <c r="K53" s="5"/>
    </row>
    <row r="54" spans="5:11" ht="12.75">
      <c r="E54" s="5"/>
      <c r="F54" s="5"/>
      <c r="G54" s="5"/>
      <c r="H54" s="5"/>
      <c r="I54" s="5"/>
      <c r="J54" s="5"/>
      <c r="K54" s="5"/>
    </row>
    <row r="55" spans="5:11" ht="12.75">
      <c r="E55" s="5"/>
      <c r="F55" s="5"/>
      <c r="G55" s="5"/>
      <c r="H55" s="5"/>
      <c r="I55" s="5"/>
      <c r="J55" s="5"/>
      <c r="K55" s="5"/>
    </row>
    <row r="56" spans="5:11" ht="12.75">
      <c r="E56" s="5"/>
      <c r="F56" s="5"/>
      <c r="G56" s="5"/>
      <c r="H56" s="5"/>
      <c r="I56" s="5"/>
      <c r="J56" s="5"/>
      <c r="K56" s="5"/>
    </row>
    <row r="57" spans="5:11" ht="12.75">
      <c r="E57" s="5"/>
      <c r="F57" s="5"/>
      <c r="G57" s="5"/>
      <c r="H57" s="5"/>
      <c r="I57" s="5"/>
      <c r="J57" s="5"/>
      <c r="K57" s="5"/>
    </row>
    <row r="58" spans="5:11" ht="12.75">
      <c r="E58" s="5"/>
      <c r="F58" s="5"/>
      <c r="G58" s="5"/>
      <c r="H58" s="5"/>
      <c r="I58" s="5"/>
      <c r="J58" s="5"/>
      <c r="K58" s="5"/>
    </row>
    <row r="59" spans="5:11" ht="12.75">
      <c r="E59" s="5"/>
      <c r="F59" s="5"/>
      <c r="G59" s="5"/>
      <c r="H59" s="5"/>
      <c r="I59" s="5"/>
      <c r="J59" s="5"/>
      <c r="K59" s="5"/>
    </row>
    <row r="60" spans="5:11" ht="12.75">
      <c r="E60" s="5"/>
      <c r="F60" s="5"/>
      <c r="G60" s="5"/>
      <c r="H60" s="5"/>
      <c r="I60" s="5"/>
      <c r="J60" s="5"/>
      <c r="K60" s="5"/>
    </row>
    <row r="61" spans="5:11" ht="12.75">
      <c r="E61" s="5"/>
      <c r="F61" s="5"/>
      <c r="G61" s="5"/>
      <c r="H61" s="5"/>
      <c r="I61" s="5"/>
      <c r="J61" s="5"/>
      <c r="K61" s="5"/>
    </row>
    <row r="62" spans="5:11" ht="12.75">
      <c r="E62" s="5"/>
      <c r="F62" s="5"/>
      <c r="G62" s="5"/>
      <c r="H62" s="5"/>
      <c r="I62" s="5"/>
      <c r="J62" s="5"/>
      <c r="K62" s="5"/>
    </row>
    <row r="63" spans="5:11" ht="12.75">
      <c r="E63" s="5"/>
      <c r="F63" s="5"/>
      <c r="G63" s="5"/>
      <c r="H63" s="5"/>
      <c r="I63" s="5"/>
      <c r="J63" s="5"/>
      <c r="K63" s="5"/>
    </row>
    <row r="64" spans="5:11" ht="12.75">
      <c r="E64" s="5"/>
      <c r="F64" s="5"/>
      <c r="G64" s="5"/>
      <c r="H64" s="5"/>
      <c r="I64" s="5"/>
      <c r="J64" s="5"/>
      <c r="K64" s="5"/>
    </row>
    <row r="65" spans="5:11" ht="12.75">
      <c r="E65" s="5"/>
      <c r="F65" s="5"/>
      <c r="G65" s="5"/>
      <c r="H65" s="5"/>
      <c r="I65" s="5"/>
      <c r="J65" s="5"/>
      <c r="K65" s="5"/>
    </row>
    <row r="66" spans="5:11" ht="12.75">
      <c r="E66" s="5"/>
      <c r="F66" s="5"/>
      <c r="G66" s="5"/>
      <c r="H66" s="5"/>
      <c r="I66" s="5"/>
      <c r="J66" s="5"/>
      <c r="K66" s="5"/>
    </row>
    <row r="67" spans="5:11" ht="12.75">
      <c r="E67" s="5"/>
      <c r="F67" s="5"/>
      <c r="G67" s="5"/>
      <c r="H67" s="5"/>
      <c r="I67" s="5"/>
      <c r="J67" s="5"/>
      <c r="K67" s="5"/>
    </row>
    <row r="68" spans="5:11" ht="12.75">
      <c r="E68" s="5"/>
      <c r="F68" s="5"/>
      <c r="G68" s="5"/>
      <c r="H68" s="5"/>
      <c r="I68" s="5"/>
      <c r="J68" s="5"/>
      <c r="K68" s="5"/>
    </row>
    <row r="69" spans="5:11" ht="12.75">
      <c r="E69" s="5"/>
      <c r="F69" s="5"/>
      <c r="G69" s="5"/>
      <c r="H69" s="5"/>
      <c r="I69" s="5"/>
      <c r="J69" s="5"/>
      <c r="K69" s="5"/>
    </row>
    <row r="70" spans="5:11" ht="12.75">
      <c r="E70" s="5"/>
      <c r="F70" s="5"/>
      <c r="G70" s="5"/>
      <c r="H70" s="5"/>
      <c r="I70" s="5"/>
      <c r="J70" s="5"/>
      <c r="K70" s="5"/>
    </row>
    <row r="71" spans="5:11" ht="12.75">
      <c r="E71" s="5"/>
      <c r="F71" s="5"/>
      <c r="G71" s="5"/>
      <c r="H71" s="5"/>
      <c r="I71" s="5"/>
      <c r="J71" s="5"/>
      <c r="K71" s="5"/>
    </row>
    <row r="72" spans="5:11" ht="12.75">
      <c r="E72" s="5"/>
      <c r="F72" s="5"/>
      <c r="G72" s="5"/>
      <c r="H72" s="5"/>
      <c r="I72" s="5"/>
      <c r="J72" s="5"/>
      <c r="K72" s="5"/>
    </row>
    <row r="73" spans="5:11" ht="12.75">
      <c r="E73" s="5"/>
      <c r="F73" s="5"/>
      <c r="G73" s="5"/>
      <c r="H73" s="5"/>
      <c r="I73" s="5"/>
      <c r="J73" s="5"/>
      <c r="K73" s="5"/>
    </row>
    <row r="74" spans="5:11" ht="12.75">
      <c r="E74" s="5"/>
      <c r="F74" s="5"/>
      <c r="G74" s="5"/>
      <c r="H74" s="5"/>
      <c r="I74" s="5"/>
      <c r="J74" s="5"/>
      <c r="K74" s="5"/>
    </row>
  </sheetData>
  <printOptions horizontalCentered="1"/>
  <pageMargins left="0.7874015748031497" right="0.3937007874015748" top="0.7874015748031497" bottom="0.787401574803149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Rebecca</cp:lastModifiedBy>
  <cp:lastPrinted>2006-02-24T08:34:25Z</cp:lastPrinted>
  <dcterms:created xsi:type="dcterms:W3CDTF">2002-11-15T09:17:45Z</dcterms:created>
  <dcterms:modified xsi:type="dcterms:W3CDTF">2006-02-24T08:36:01Z</dcterms:modified>
  <cp:category/>
  <cp:version/>
  <cp:contentType/>
  <cp:contentStatus/>
</cp:coreProperties>
</file>